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02fa5ef1778cbc1/Vigtigt/Poker/Regnskab/"/>
    </mc:Choice>
  </mc:AlternateContent>
  <xr:revisionPtr revIDLastSave="1721" documentId="8_{8E5017BA-1E95-3C49-9296-886B27BA902C}" xr6:coauthVersionLast="47" xr6:coauthVersionMax="47" xr10:uidLastSave="{F8FB36D5-B29C-4A49-99EC-7FE4402F90E8}"/>
  <bookViews>
    <workbookView xWindow="380" yWindow="500" windowWidth="28040" windowHeight="16340" xr2:uid="{9B74C164-95AB-2F40-908B-49E896140A80}"/>
  </bookViews>
  <sheets>
    <sheet name="Oversigt" sheetId="1" r:id="rId1"/>
    <sheet name="Ind-Ud" sheetId="2" r:id="rId2"/>
    <sheet name="Hjælpefelter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4" i="1" l="1" a="1"/>
  <c r="G74" i="1" s="1"/>
  <c r="F74" i="1" a="1"/>
  <c r="F74" i="1" s="1"/>
  <c r="E74" i="1" a="1"/>
  <c r="E74" i="1" s="1"/>
  <c r="D74" i="1" a="1"/>
  <c r="D74" i="1" s="1"/>
  <c r="C74" i="1" a="1"/>
  <c r="C74" i="1" s="1"/>
  <c r="G56" i="1" a="1"/>
  <c r="G56" i="1" s="1"/>
  <c r="F56" i="1" a="1"/>
  <c r="F56" i="1" s="1"/>
  <c r="E56" i="1" a="1"/>
  <c r="E56" i="1" s="1"/>
  <c r="D56" i="1" a="1"/>
  <c r="D56" i="1" s="1"/>
  <c r="C56" i="1" a="1"/>
  <c r="C56" i="1" s="1"/>
  <c r="G38" i="1" a="1"/>
  <c r="G38" i="1" s="1"/>
  <c r="F38" i="1" a="1"/>
  <c r="F38" i="1" s="1"/>
  <c r="E38" i="1" a="1"/>
  <c r="E38" i="1" s="1"/>
  <c r="D38" i="1" a="1"/>
  <c r="D38" i="1" s="1"/>
  <c r="C38" i="1" a="1"/>
  <c r="C38" i="1" s="1"/>
  <c r="H25" i="1"/>
  <c r="G20" i="1" a="1"/>
  <c r="G20" i="1" s="1"/>
  <c r="G21" i="1" s="1"/>
  <c r="F20" i="1" a="1"/>
  <c r="F20" i="1" s="1"/>
  <c r="F21" i="1" s="1"/>
  <c r="E20" i="1" a="1"/>
  <c r="E20" i="1" s="1"/>
  <c r="C20" i="1" a="1"/>
  <c r="C20" i="1" s="1"/>
  <c r="D20" i="1" a="1"/>
  <c r="D20" i="1" s="1"/>
  <c r="G72" i="1"/>
  <c r="F72" i="1"/>
  <c r="E72" i="1"/>
  <c r="D72" i="1"/>
  <c r="C72" i="1"/>
  <c r="G54" i="1"/>
  <c r="F54" i="1"/>
  <c r="E54" i="1"/>
  <c r="D54" i="1"/>
  <c r="C54" i="1"/>
  <c r="G36" i="1"/>
  <c r="F36" i="1"/>
  <c r="E36" i="1"/>
  <c r="D36" i="1"/>
  <c r="C36" i="1"/>
  <c r="D18" i="1"/>
  <c r="E18" i="1"/>
  <c r="F18" i="1"/>
  <c r="G18" i="1"/>
  <c r="C18" i="1"/>
  <c r="H73" i="1"/>
  <c r="H55" i="1"/>
  <c r="H37" i="1"/>
  <c r="H19" i="1"/>
  <c r="H31" i="1"/>
  <c r="H49" i="1"/>
  <c r="H67" i="1"/>
  <c r="H79" i="1"/>
  <c r="H61" i="1"/>
  <c r="H43" i="1"/>
  <c r="H13" i="1"/>
  <c r="D7" i="1" a="1"/>
  <c r="D7" i="1" s="1"/>
  <c r="D8" i="1" s="1"/>
  <c r="E7" i="1" a="1"/>
  <c r="E7" i="1" s="1"/>
  <c r="E8" i="1" s="1"/>
  <c r="F7" i="1" a="1"/>
  <c r="F7" i="1" s="1"/>
  <c r="F8" i="1" s="1"/>
  <c r="G7" i="1" a="1"/>
  <c r="G7" i="1" s="1"/>
  <c r="G8" i="1" s="1"/>
  <c r="C7" i="1" a="1"/>
  <c r="C7" i="1" s="1"/>
  <c r="C8" i="1" s="1"/>
  <c r="D26" i="1" a="1"/>
  <c r="D26" i="1" s="1"/>
  <c r="E26" i="1" a="1"/>
  <c r="E26" i="1" s="1"/>
  <c r="F26" i="1" a="1"/>
  <c r="F26" i="1" s="1"/>
  <c r="G26" i="1" a="1"/>
  <c r="G26" i="1" s="1"/>
  <c r="C26" i="1" a="1"/>
  <c r="C26" i="1" s="1"/>
  <c r="D14" i="1" a="1"/>
  <c r="D14" i="1" s="1"/>
  <c r="E14" i="1" a="1"/>
  <c r="E14" i="1" s="1"/>
  <c r="F14" i="1" a="1"/>
  <c r="F14" i="1" s="1"/>
  <c r="G14" i="1" a="1"/>
  <c r="G14" i="1" s="1"/>
  <c r="C14" i="1" a="1"/>
  <c r="C14" i="1" s="1"/>
  <c r="D44" i="1" a="1"/>
  <c r="D44" i="1" s="1"/>
  <c r="E44" i="1" a="1"/>
  <c r="E44" i="1" s="1"/>
  <c r="F44" i="1" a="1"/>
  <c r="F44" i="1" s="1"/>
  <c r="G44" i="1" a="1"/>
  <c r="G44" i="1" s="1"/>
  <c r="C44" i="1" a="1"/>
  <c r="C44" i="1" s="1"/>
  <c r="D32" i="1" a="1"/>
  <c r="D32" i="1" s="1"/>
  <c r="E32" i="1" a="1"/>
  <c r="E32" i="1" s="1"/>
  <c r="F32" i="1" a="1"/>
  <c r="F32" i="1" s="1"/>
  <c r="G32" i="1" a="1"/>
  <c r="G32" i="1" s="1"/>
  <c r="C32" i="1" a="1"/>
  <c r="C32" i="1" s="1"/>
  <c r="D62" i="1" a="1"/>
  <c r="D62" i="1" s="1"/>
  <c r="E62" i="1" a="1"/>
  <c r="E62" i="1" s="1"/>
  <c r="F62" i="1" a="1"/>
  <c r="F62" i="1" s="1"/>
  <c r="G62" i="1" a="1"/>
  <c r="G62" i="1" s="1"/>
  <c r="C62" i="1" a="1"/>
  <c r="C62" i="1" s="1"/>
  <c r="D50" i="1" a="1"/>
  <c r="D50" i="1" s="1"/>
  <c r="E50" i="1" a="1"/>
  <c r="E50" i="1" s="1"/>
  <c r="F50" i="1" a="1"/>
  <c r="F50" i="1" s="1"/>
  <c r="G50" i="1" a="1"/>
  <c r="G50" i="1" s="1"/>
  <c r="C50" i="1" a="1"/>
  <c r="C50" i="1" s="1"/>
  <c r="D80" i="1" a="1"/>
  <c r="D80" i="1" s="1"/>
  <c r="E80" i="1" a="1"/>
  <c r="E80" i="1" s="1"/>
  <c r="F80" i="1" a="1"/>
  <c r="F80" i="1" s="1"/>
  <c r="G80" i="1" a="1"/>
  <c r="G80" i="1" s="1"/>
  <c r="C80" i="1" a="1"/>
  <c r="C80" i="1" s="1"/>
  <c r="E68" i="1" a="1"/>
  <c r="E68" i="1" s="1"/>
  <c r="F68" i="1" a="1"/>
  <c r="F68" i="1" s="1"/>
  <c r="G68" i="1" a="1"/>
  <c r="G68" i="1" s="1"/>
  <c r="D68" i="1" a="1"/>
  <c r="D68" i="1" s="1"/>
  <c r="C68" i="1" a="1"/>
  <c r="C68" i="1" s="1"/>
  <c r="G4" i="1"/>
  <c r="G41" i="1" s="1"/>
  <c r="F4" i="1"/>
  <c r="F59" i="1" s="1"/>
  <c r="E4" i="1"/>
  <c r="E65" i="1" s="1"/>
  <c r="D4" i="1"/>
  <c r="D17" i="1" s="1"/>
  <c r="C4" i="1"/>
  <c r="C77" i="1" s="1"/>
  <c r="C60" i="1"/>
  <c r="D60" i="1"/>
  <c r="E60" i="1"/>
  <c r="F60" i="1"/>
  <c r="G60" i="1"/>
  <c r="D48" i="1"/>
  <c r="E48" i="1"/>
  <c r="F48" i="1"/>
  <c r="G48" i="1"/>
  <c r="C48" i="1"/>
  <c r="G78" i="1"/>
  <c r="F78" i="1"/>
  <c r="E78" i="1"/>
  <c r="D78" i="1"/>
  <c r="C78" i="1"/>
  <c r="D66" i="1"/>
  <c r="E66" i="1"/>
  <c r="F66" i="1"/>
  <c r="G66" i="1"/>
  <c r="C66" i="1"/>
  <c r="D30" i="1"/>
  <c r="D33" i="1" s="1"/>
  <c r="E30" i="1"/>
  <c r="F30" i="1"/>
  <c r="G30" i="1"/>
  <c r="C30" i="1"/>
  <c r="G42" i="1"/>
  <c r="F42" i="1"/>
  <c r="E42" i="1"/>
  <c r="D42" i="1"/>
  <c r="C42" i="1"/>
  <c r="D24" i="1"/>
  <c r="D27" i="1" s="1"/>
  <c r="E24" i="1"/>
  <c r="E27" i="1" s="1"/>
  <c r="F24" i="1"/>
  <c r="G24" i="1"/>
  <c r="C24" i="1"/>
  <c r="D12" i="1"/>
  <c r="E12" i="1"/>
  <c r="F12" i="1"/>
  <c r="G12" i="1"/>
  <c r="C12" i="1"/>
  <c r="H6" i="1"/>
  <c r="H5" i="1"/>
  <c r="E21" i="1" l="1"/>
  <c r="H18" i="1"/>
  <c r="G27" i="1"/>
  <c r="G45" i="1"/>
  <c r="G39" i="1"/>
  <c r="E15" i="1"/>
  <c r="C15" i="1"/>
  <c r="E17" i="1"/>
  <c r="F35" i="1"/>
  <c r="H12" i="1"/>
  <c r="G15" i="1"/>
  <c r="F17" i="1"/>
  <c r="G35" i="1"/>
  <c r="C71" i="1"/>
  <c r="E45" i="1"/>
  <c r="F15" i="1"/>
  <c r="G17" i="1"/>
  <c r="D71" i="1"/>
  <c r="C53" i="1"/>
  <c r="E71" i="1"/>
  <c r="D21" i="1"/>
  <c r="D15" i="1"/>
  <c r="D53" i="1"/>
  <c r="F71" i="1"/>
  <c r="H36" i="1"/>
  <c r="C35" i="1"/>
  <c r="E53" i="1"/>
  <c r="G71" i="1"/>
  <c r="C17" i="1"/>
  <c r="D35" i="1"/>
  <c r="F53" i="1"/>
  <c r="E35" i="1"/>
  <c r="G53" i="1"/>
  <c r="G51" i="1"/>
  <c r="H72" i="1"/>
  <c r="G57" i="1"/>
  <c r="E39" i="1"/>
  <c r="F39" i="1"/>
  <c r="E75" i="1"/>
  <c r="F75" i="1"/>
  <c r="G75" i="1"/>
  <c r="D81" i="1"/>
  <c r="C69" i="1"/>
  <c r="E81" i="1"/>
  <c r="G63" i="1"/>
  <c r="E63" i="1"/>
  <c r="C51" i="1"/>
  <c r="F63" i="1"/>
  <c r="F33" i="1"/>
  <c r="C27" i="1"/>
  <c r="F45" i="1"/>
  <c r="G69" i="1"/>
  <c r="D63" i="1"/>
  <c r="H26" i="1"/>
  <c r="E51" i="1"/>
  <c r="G81" i="1"/>
  <c r="D45" i="1"/>
  <c r="F81" i="1"/>
  <c r="E33" i="1"/>
  <c r="D51" i="1"/>
  <c r="F27" i="1"/>
  <c r="C33" i="1"/>
  <c r="E69" i="1"/>
  <c r="C63" i="1"/>
  <c r="G33" i="1"/>
  <c r="D69" i="1"/>
  <c r="F51" i="1"/>
  <c r="H74" i="1"/>
  <c r="H75" i="1" s="1"/>
  <c r="H20" i="1"/>
  <c r="H21" i="1" s="1"/>
  <c r="E57" i="1"/>
  <c r="H42" i="1"/>
  <c r="C39" i="1"/>
  <c r="H38" i="1"/>
  <c r="H39" i="1" s="1"/>
  <c r="C57" i="1"/>
  <c r="H56" i="1"/>
  <c r="D57" i="1"/>
  <c r="C75" i="1"/>
  <c r="F57" i="1"/>
  <c r="H54" i="1"/>
  <c r="D39" i="1"/>
  <c r="C21" i="1"/>
  <c r="D75" i="1"/>
  <c r="H78" i="1"/>
  <c r="H66" i="1"/>
  <c r="C81" i="1"/>
  <c r="H48" i="1"/>
  <c r="C45" i="1"/>
  <c r="H30" i="1"/>
  <c r="F69" i="1"/>
  <c r="H60" i="1"/>
  <c r="H24" i="1"/>
  <c r="H80" i="1"/>
  <c r="H81" i="1" s="1"/>
  <c r="H68" i="1"/>
  <c r="H44" i="1"/>
  <c r="H50" i="1"/>
  <c r="H62" i="1"/>
  <c r="H32" i="1"/>
  <c r="H14" i="1"/>
  <c r="H15" i="1" s="1"/>
  <c r="G29" i="1"/>
  <c r="F29" i="1"/>
  <c r="F65" i="1"/>
  <c r="G65" i="1"/>
  <c r="G59" i="1"/>
  <c r="G47" i="1"/>
  <c r="F23" i="1"/>
  <c r="F11" i="1"/>
  <c r="E77" i="1"/>
  <c r="G23" i="1"/>
  <c r="G77" i="1"/>
  <c r="G11" i="1"/>
  <c r="F41" i="1"/>
  <c r="C11" i="1"/>
  <c r="D11" i="1"/>
  <c r="C47" i="1"/>
  <c r="D47" i="1"/>
  <c r="C41" i="1"/>
  <c r="D41" i="1"/>
  <c r="C59" i="1"/>
  <c r="E41" i="1"/>
  <c r="D59" i="1"/>
  <c r="C29" i="1"/>
  <c r="C65" i="1"/>
  <c r="E59" i="1"/>
  <c r="D29" i="1"/>
  <c r="D65" i="1"/>
  <c r="C23" i="1"/>
  <c r="E29" i="1"/>
  <c r="E23" i="1"/>
  <c r="D77" i="1"/>
  <c r="E47" i="1"/>
  <c r="F47" i="1"/>
  <c r="F77" i="1"/>
  <c r="E11" i="1"/>
  <c r="D23" i="1"/>
  <c r="H7" i="1"/>
  <c r="H8" i="1" s="1"/>
  <c r="H63" i="1" l="1"/>
  <c r="H45" i="1"/>
  <c r="H27" i="1"/>
  <c r="H69" i="1"/>
  <c r="H57" i="1"/>
  <c r="H33" i="1"/>
  <c r="H5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<sst xmlns="http://schemas.openxmlformats.org/spreadsheetml/2006/main" count="100" uniqueCount="40">
  <si>
    <t>Rød25</t>
  </si>
  <si>
    <t>LeoVegas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</si>
  <si>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</si>
  <si>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</si>
  <si>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</si>
  <si>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</si>
  <si>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</si>
  <si>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</si>
  <si>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</si>
  <si>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</si>
  <si>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</si>
  <si>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</si>
  <si>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</si>
  <si>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</si>
  <si>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Dato</t>
  </si>
  <si>
    <t>Ind/Ud</t>
  </si>
  <si>
    <t>Saldo</t>
  </si>
  <si>
    <t>Overskud</t>
  </si>
  <si>
    <t>Januar</t>
  </si>
  <si>
    <t>Februar</t>
  </si>
  <si>
    <t>Marts</t>
  </si>
  <si>
    <t>April</t>
  </si>
  <si>
    <t>Maj</t>
  </si>
  <si>
    <t>Juni</t>
  </si>
  <si>
    <t>Juli</t>
  </si>
  <si>
    <t>August</t>
  </si>
  <si>
    <t>September</t>
  </si>
  <si>
    <t>December</t>
  </si>
  <si>
    <t>Oktober</t>
  </si>
  <si>
    <t>November</t>
  </si>
  <si>
    <t>TivoliCasino</t>
  </si>
  <si>
    <t>Måneder</t>
  </si>
  <si>
    <t>Total</t>
  </si>
  <si>
    <t>Royal</t>
  </si>
  <si>
    <t>Start</t>
  </si>
  <si>
    <t>Slut</t>
  </si>
  <si>
    <t>Site</t>
  </si>
  <si>
    <t>Sites</t>
  </si>
  <si>
    <t>Casinogo</t>
  </si>
  <si>
    <t>Udfyld års- og månedssaldo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</si>
</sst>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[Red]\-#,##0.00\ "/>
    <numFmt numFmtId="165" formatCode="[Red]#,##0.00_ ;[Blue]\-#,##0.00_ ;[Black]0.00_ 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4"/>
      <color rgb="FF333333"/>
      <name val="Lucida Grande"/>
      <family val="2"/>
    </font>
    <font>
      <sz val="14"/>
      <color rgb="FF008000"/>
      <name val="Lucida Grande"/>
      <family val="2"/>
    </font>
    <font>
      <sz val="14"/>
      <color rgb="FFFF0000"/>
      <name val="Lucida Grande"/>
      <family val="2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14" fontId="0" fillId="0" borderId="0" xfId="0" applyNumberFormat="1"/>
    <xf numFmtId="0" fontId="1" fillId="0" borderId="0" xfId="0" applyFont="1"/>
    <xf numFmtId="0" fontId="7" fillId="0" borderId="0" xfId="0" applyFont="1" applyAlignment="1">
      <alignment horizontal="left"/>
    </xf>
    <xf numFmtId="0" fontId="7" fillId="0" borderId="0" xfId="0" applyFont="1"/>
    <xf numFmtId="164" fontId="1" fillId="0" borderId="1" xfId="0" applyNumberFormat="1" applyFont="1" applyBorder="1" applyAlignment="1" applyProtection="1">
      <alignment horizontal="left"/>
    </xf>
    <xf numFmtId="164" fontId="1" fillId="2" borderId="1" xfId="0" applyNumberFormat="1" applyFont="1" applyFill="1" applyBorder="1" applyAlignment="1" applyProtection="1">
      <alignment horizontal="center"/>
    </xf>
    <xf numFmtId="164" fontId="0" fillId="0" borderId="0" xfId="0" applyNumberFormat="1" applyProtection="1"/>
    <xf numFmtId="164" fontId="1" fillId="0" borderId="2" xfId="0" applyNumberFormat="1" applyFont="1" applyBorder="1" applyProtection="1"/>
    <xf numFmtId="164" fontId="0" fillId="0" borderId="0" xfId="0" applyNumberFormat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164" fontId="0" fillId="0" borderId="2" xfId="0" applyNumberFormat="1" applyBorder="1" applyProtection="1"/>
    <xf numFmtId="164" fontId="3" fillId="0" borderId="0" xfId="1" applyNumberFormat="1" applyProtection="1"/>
    <xf numFmtId="164" fontId="0" fillId="0" borderId="0" xfId="0" applyNumberFormat="1" applyBorder="1" applyProtection="1"/>
    <xf numFmtId="164" fontId="1" fillId="0" borderId="1" xfId="0" applyNumberFormat="1" applyFont="1" applyBorder="1" applyProtection="1"/>
    <xf numFmtId="164" fontId="1" fillId="0" borderId="3" xfId="0" applyNumberFormat="1" applyFont="1" applyBorder="1" applyProtection="1"/>
    <xf numFmtId="164" fontId="1" fillId="0" borderId="0" xfId="0" applyNumberFormat="1" applyFont="1" applyBorder="1" applyProtection="1"/>
    <xf numFmtId="164" fontId="5" fillId="0" borderId="0" xfId="0" applyNumberFormat="1" applyFont="1" applyProtection="1"/>
    <xf numFmtId="164" fontId="6" fillId="0" borderId="0" xfId="0" applyNumberFormat="1" applyFont="1" applyProtection="1"/>
    <xf numFmtId="164" fontId="4" fillId="0" borderId="0" xfId="0" applyNumberFormat="1" applyFont="1" applyProtection="1"/>
    <xf numFmtId="164" fontId="1" fillId="0" borderId="0" xfId="0" applyNumberFormat="1" applyFont="1" applyProtection="1"/>
    <xf numFmtId="164" fontId="0" fillId="0" borderId="0" xfId="0" applyNumberFormat="1" applyFill="1" applyBorder="1" applyProtection="1"/>
    <xf numFmtId="164" fontId="1" fillId="2" borderId="4" xfId="0" applyNumberFormat="1" applyFont="1" applyFill="1" applyBorder="1" applyAlignment="1" applyProtection="1">
      <alignment horizontal="center"/>
    </xf>
    <xf numFmtId="0" fontId="1" fillId="0" borderId="1" xfId="0" applyNumberFormat="1" applyFont="1" applyBorder="1" applyAlignment="1" applyProtection="1">
      <alignment horizontal="left"/>
    </xf>
    <xf numFmtId="164" fontId="0" fillId="0" borderId="0" xfId="0" applyNumberFormat="1" applyBorder="1" applyAlignment="1" applyProtection="1">
      <alignment horizontal="right"/>
    </xf>
    <xf numFmtId="164" fontId="0" fillId="0" borderId="0" xfId="0" applyNumberFormat="1" applyFill="1" applyBorder="1" applyAlignment="1" applyProtection="1">
      <alignment horizontal="right"/>
    </xf>
    <xf numFmtId="164" fontId="0" fillId="0" borderId="2" xfId="0" applyNumberFormat="1" applyBorder="1" applyAlignment="1" applyProtection="1">
      <alignment horizontal="right"/>
    </xf>
    <xf numFmtId="164" fontId="1" fillId="0" borderId="3" xfId="0" applyNumberFormat="1" applyFont="1" applyBorder="1" applyAlignment="1" applyProtection="1">
      <alignment horizontal="right"/>
    </xf>
    <xf numFmtId="164" fontId="1" fillId="0" borderId="1" xfId="0" applyNumberFormat="1" applyFont="1" applyBorder="1" applyAlignment="1" applyProtection="1">
      <alignment horizontal="right"/>
    </xf>
    <xf numFmtId="165" fontId="0" fillId="0" borderId="0" xfId="0" applyNumberFormat="1" applyBorder="1" applyProtection="1"/>
    <xf numFmtId="165" fontId="0" fillId="0" borderId="5" xfId="0" applyNumberFormat="1" applyBorder="1" applyProtection="1"/>
    <xf numFmtId="164" fontId="0" fillId="0" borderId="0" xfId="0" applyNumberFormat="1" applyBorder="1" applyAlignment="1" applyProtection="1">
      <alignment horizontal="right"/>
      <protection locked="0"/>
    </xf>
    <xf numFmtId="164" fontId="0" fillId="0" borderId="0" xfId="0" applyNumberFormat="1" applyFill="1" applyBorder="1" applyAlignment="1" applyProtection="1">
      <alignment horizontal="right"/>
      <protection locked="0"/>
    </xf>
    <xf numFmtId="164" fontId="0" fillId="3" borderId="0" xfId="0" applyNumberFormat="1" applyFill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D3B49-A19D-3242-B61B-91B32FA6BBDC}">
  <dimension ref="B2:Y81"/>
  <sheetViews>
    <sheetView tabSelected="1" topLeftCell="A19" workbookViewId="0">
      <selection activeCell="C54" sqref="C54"/>
    </sheetView>
  </sheetViews>
  <sheetFormatPr baseColWidth="10" defaultRowHeight="16" x14ac:dyDescent="0.2"/>
  <cols>
    <col min="1" max="1" width="2.83203125" style="7" customWidth="1"/>
    <col min="2" max="2" width="10.83203125" style="7"/>
    <col min="3" max="6" width="11" style="7" bestFit="1" customWidth="1"/>
    <col min="7" max="8" width="10.83203125" style="7"/>
    <col min="9" max="11" width="11" style="7" bestFit="1" customWidth="1"/>
    <col min="12" max="12" width="11.6640625" style="7" bestFit="1" customWidth="1"/>
    <col min="13" max="14" width="10.83203125" style="7"/>
    <col min="15" max="16" width="11" style="7" bestFit="1" customWidth="1"/>
    <col min="17" max="17" width="11.6640625" style="7" bestFit="1" customWidth="1"/>
    <col min="18" max="18" width="11" style="7" bestFit="1" customWidth="1"/>
    <col min="19" max="20" width="10.83203125" style="7"/>
    <col min="21" max="21" width="11.83203125" style="7" bestFit="1" customWidth="1"/>
    <col min="22" max="23" width="13.1640625" style="7" bestFit="1" customWidth="1"/>
    <col min="24" max="24" width="11.83203125" style="7" bestFit="1" customWidth="1"/>
    <col min="25" max="25" width="16.83203125" style="7" customWidth="1"/>
    <col min="26" max="16384" width="10.83203125" style="7"/>
  </cols>
  <sheetData>
    <row r="2" spans="2:25" x14ac:dyDescent="0.2">
      <c r="B2" s="33" t="s">
        <v>39</v>
      </c>
      <c r="C2" s="33"/>
      <c r="D2" s="33"/>
    </row>
    <row r="4" spans="2:25" x14ac:dyDescent="0.2">
      <c r="B4" s="23">
        <v>2021</v>
      </c>
      <c r="C4" s="6" t="str">
        <f>Hjælpefelter!B2</f>
        <v>TivoliCasino</v>
      </c>
      <c r="D4" s="6" t="str">
        <f>Hjælpefelter!C2</f>
        <v>Rød25</v>
      </c>
      <c r="E4" s="6" t="str">
        <f>Hjælpefelter!D2</f>
        <v>Casinogo</v>
      </c>
      <c r="F4" s="6" t="str">
        <f>Hjælpefelter!E2</f>
        <v>LeoVegas</v>
      </c>
      <c r="G4" s="22" t="str">
        <f>Hjælpefelter!F2</f>
        <v>Royal</v>
      </c>
      <c r="H4" s="6" t="s">
        <v>32</v>
      </c>
    </row>
    <row r="5" spans="2:25" x14ac:dyDescent="0.2">
      <c r="B5" s="8" t="s">
        <v>34</v>
      </c>
      <c r="C5" s="9">
        <v>0</v>
      </c>
      <c r="D5" s="9">
        <v>0</v>
      </c>
      <c r="E5" s="9">
        <v>0</v>
      </c>
      <c r="F5" s="9">
        <v>0</v>
      </c>
      <c r="G5" s="10">
        <v>0</v>
      </c>
      <c r="H5" s="11">
        <f>SUM(C5:G5)</f>
        <v>0</v>
      </c>
    </row>
    <row r="6" spans="2:25" x14ac:dyDescent="0.2">
      <c r="B6" s="8" t="s">
        <v>16</v>
      </c>
      <c r="C6" s="9">
        <v>0</v>
      </c>
      <c r="D6" s="9">
        <v>0</v>
      </c>
      <c r="E6" s="9">
        <v>0</v>
      </c>
      <c r="F6" s="9">
        <v>0</v>
      </c>
      <c r="G6" s="10">
        <v>0</v>
      </c>
      <c r="H6" s="11">
        <f t="shared" ref="H6:H7" si="0">SUM(C6:G6)</f>
        <v>0</v>
      </c>
      <c r="I6" s="12"/>
    </row>
    <row r="7" spans="2:25" x14ac:dyDescent="0.2">
      <c r="B7" s="8" t="s">
        <v>15</v>
      </c>
      <c r="C7" s="29" cm="1">
        <f t="array" ref="C7">SUMPRODUCT(('Ind-Ud'!$B$2:$B$69=Hjælpefelter!B2)*'Ind-Ud'!$C$2:$C$69)</f>
        <v>0</v>
      </c>
      <c r="D7" s="29" cm="1">
        <f t="array" ref="D7">SUMPRODUCT(('Ind-Ud'!$B$2:$B$69=Hjælpefelter!C2)*'Ind-Ud'!$C$2:$C$69)</f>
        <v>0</v>
      </c>
      <c r="E7" s="29" cm="1">
        <f t="array" ref="E7">SUMPRODUCT(('Ind-Ud'!$B$2:$B$69=Hjælpefelter!D2)*'Ind-Ud'!$C$2:$C$69)</f>
        <v>0</v>
      </c>
      <c r="F7" s="29" cm="1">
        <f t="array" ref="F7">SUMPRODUCT(('Ind-Ud'!$B$2:$B$69=Hjælpefelter!E2)*'Ind-Ud'!$C$2:$C$69)</f>
        <v>0</v>
      </c>
      <c r="G7" s="29" cm="1">
        <f t="array" ref="G7">SUMPRODUCT(('Ind-Ud'!$B$2:$B$69=Hjælpefelter!F2)*'Ind-Ud'!$C$2:$C$69)</f>
        <v>0</v>
      </c>
      <c r="H7" s="30">
        <f t="shared" si="0"/>
        <v>0</v>
      </c>
    </row>
    <row r="8" spans="2:25" x14ac:dyDescent="0.2">
      <c r="B8" s="14" t="s">
        <v>17</v>
      </c>
      <c r="C8" s="15">
        <f>C6-C5-C7</f>
        <v>0</v>
      </c>
      <c r="D8" s="15">
        <f t="shared" ref="D8:H8" si="1">D6-D5-D7</f>
        <v>0</v>
      </c>
      <c r="E8" s="15">
        <f t="shared" si="1"/>
        <v>0</v>
      </c>
      <c r="F8" s="15">
        <f t="shared" si="1"/>
        <v>0</v>
      </c>
      <c r="G8" s="15">
        <f t="shared" si="1"/>
        <v>0</v>
      </c>
      <c r="H8" s="14">
        <f t="shared" si="1"/>
        <v>0</v>
      </c>
    </row>
    <row r="9" spans="2:25" x14ac:dyDescent="0.2">
      <c r="B9" s="16"/>
      <c r="C9" s="16"/>
      <c r="D9" s="16"/>
      <c r="E9" s="16"/>
      <c r="F9" s="16"/>
      <c r="G9" s="16"/>
      <c r="H9" s="16"/>
    </row>
    <row r="11" spans="2:25" ht="18" x14ac:dyDescent="0.2">
      <c r="B11" s="23" t="s">
        <v>18</v>
      </c>
      <c r="C11" s="6" t="str">
        <f>$C$4</f>
        <v>TivoliCasino</v>
      </c>
      <c r="D11" s="6" t="str">
        <f>$D$4</f>
        <v>Rød25</v>
      </c>
      <c r="E11" s="6" t="str">
        <f>$E$4</f>
        <v>Casinogo</v>
      </c>
      <c r="F11" s="6" t="str">
        <f>$F$4</f>
        <v>LeoVegas</v>
      </c>
      <c r="G11" s="22" t="str">
        <f>$G$4</f>
        <v>Royal</v>
      </c>
      <c r="H11" s="6" t="s">
        <v>32</v>
      </c>
      <c r="Y11" s="17"/>
    </row>
    <row r="12" spans="2:25" ht="18" x14ac:dyDescent="0.2">
      <c r="B12" s="8" t="s">
        <v>34</v>
      </c>
      <c r="C12" s="24">
        <f>C5</f>
        <v>0</v>
      </c>
      <c r="D12" s="24">
        <f t="shared" ref="D12:G12" si="2">D5</f>
        <v>0</v>
      </c>
      <c r="E12" s="24">
        <f t="shared" si="2"/>
        <v>0</v>
      </c>
      <c r="F12" s="24">
        <f t="shared" si="2"/>
        <v>0</v>
      </c>
      <c r="G12" s="25">
        <f t="shared" si="2"/>
        <v>0</v>
      </c>
      <c r="H12" s="26">
        <f>SUM(C12:G12)</f>
        <v>0</v>
      </c>
      <c r="Y12" s="17"/>
    </row>
    <row r="13" spans="2:25" ht="18" x14ac:dyDescent="0.2">
      <c r="B13" s="8" t="s">
        <v>35</v>
      </c>
      <c r="C13" s="31">
        <v>0</v>
      </c>
      <c r="D13" s="31">
        <v>0</v>
      </c>
      <c r="E13" s="31">
        <v>0</v>
      </c>
      <c r="F13" s="31">
        <v>0</v>
      </c>
      <c r="G13" s="32">
        <v>0</v>
      </c>
      <c r="H13" s="26">
        <f t="shared" ref="H13:H14" si="3">SUM(C13:G13)</f>
        <v>0</v>
      </c>
      <c r="Y13" s="17"/>
    </row>
    <row r="14" spans="2:25" ht="18" x14ac:dyDescent="0.2">
      <c r="B14" s="8" t="s">
        <v>15</v>
      </c>
      <c r="C14" s="29" cm="1">
        <f t="array" ref="C14">SUMPRODUCT((TEXT('Ind-Ud'!$A$2:$A$69,"MMM")=Hjælpefelter!$B1)*('Ind-Ud'!$B$2:$B$69=Hjælpefelter!B2)*'Ind-Ud'!$C$2:$C$69)</f>
        <v>0</v>
      </c>
      <c r="D14" s="29" cm="1">
        <f t="array" ref="D14">SUMPRODUCT((TEXT('Ind-Ud'!$A$2:$A$69,"MMM")=Hjælpefelter!$B1)*('Ind-Ud'!$B$2:$B$69=Hjælpefelter!C2)*'Ind-Ud'!$C$2:$C$69)</f>
        <v>0</v>
      </c>
      <c r="E14" s="29" cm="1">
        <f t="array" ref="E14">SUMPRODUCT((TEXT('Ind-Ud'!$A$2:$A$69,"MMM")=Hjælpefelter!$B1)*('Ind-Ud'!$B$2:$B$69=Hjælpefelter!D2)*'Ind-Ud'!$C$2:$C$69)</f>
        <v>0</v>
      </c>
      <c r="F14" s="29" cm="1">
        <f t="array" ref="F14">SUMPRODUCT((TEXT('Ind-Ud'!$A$2:$A$69,"MMM")=Hjælpefelter!$B1)*('Ind-Ud'!$B$2:$B$69=Hjælpefelter!E2)*'Ind-Ud'!$C$2:$C$69)</f>
        <v>0</v>
      </c>
      <c r="G14" s="29" cm="1">
        <f t="array" ref="G14">SUMPRODUCT((TEXT('Ind-Ud'!$A$2:$A$69,"MMM")=Hjælpefelter!$B1)*('Ind-Ud'!$B$2:$B$69=Hjælpefelter!F2)*'Ind-Ud'!$C$2:$C$69)</f>
        <v>0</v>
      </c>
      <c r="H14" s="30">
        <f t="shared" si="3"/>
        <v>0</v>
      </c>
      <c r="Y14" s="17"/>
    </row>
    <row r="15" spans="2:25" ht="18" x14ac:dyDescent="0.2">
      <c r="B15" s="14" t="s">
        <v>17</v>
      </c>
      <c r="C15" s="27">
        <f>C13-C12-C14</f>
        <v>0</v>
      </c>
      <c r="D15" s="27">
        <f t="shared" ref="D15" si="4">D13-D12-D14</f>
        <v>0</v>
      </c>
      <c r="E15" s="27">
        <f t="shared" ref="E15" si="5">E13-E12-E14</f>
        <v>0</v>
      </c>
      <c r="F15" s="27">
        <f t="shared" ref="F15" si="6">F13-F12-F14</f>
        <v>0</v>
      </c>
      <c r="G15" s="27">
        <f t="shared" ref="G15:H15" si="7">G13-G12-G14</f>
        <v>0</v>
      </c>
      <c r="H15" s="28">
        <f t="shared" si="7"/>
        <v>0</v>
      </c>
      <c r="Y15" s="18"/>
    </row>
    <row r="16" spans="2:25" ht="18" x14ac:dyDescent="0.2">
      <c r="B16" s="16"/>
      <c r="C16" s="16"/>
      <c r="D16" s="16"/>
      <c r="E16" s="16"/>
      <c r="F16" s="16"/>
      <c r="G16" s="16"/>
      <c r="H16" s="16"/>
      <c r="J16" s="16"/>
      <c r="K16" s="16"/>
      <c r="L16" s="16"/>
      <c r="M16" s="16"/>
      <c r="N16" s="16"/>
      <c r="O16" s="16"/>
      <c r="P16" s="16"/>
      <c r="R16" s="13"/>
      <c r="S16" s="13"/>
      <c r="T16" s="13"/>
      <c r="U16" s="13"/>
      <c r="V16" s="13"/>
      <c r="W16" s="13"/>
      <c r="X16" s="19"/>
      <c r="Y16" s="17"/>
    </row>
    <row r="17" spans="2:23" x14ac:dyDescent="0.2">
      <c r="B17" s="23" t="s">
        <v>19</v>
      </c>
      <c r="C17" s="6" t="str">
        <f>$C$4</f>
        <v>TivoliCasino</v>
      </c>
      <c r="D17" s="6" t="str">
        <f>$D$4</f>
        <v>Rød25</v>
      </c>
      <c r="E17" s="6" t="str">
        <f>$E$4</f>
        <v>Casinogo</v>
      </c>
      <c r="F17" s="6" t="str">
        <f>$F$4</f>
        <v>LeoVegas</v>
      </c>
      <c r="G17" s="22" t="str">
        <f>$G$4</f>
        <v>Royal</v>
      </c>
      <c r="H17" s="6" t="s">
        <v>32</v>
      </c>
    </row>
    <row r="18" spans="2:23" x14ac:dyDescent="0.2">
      <c r="B18" s="8" t="s">
        <v>34</v>
      </c>
      <c r="C18" s="13">
        <f>C13</f>
        <v>0</v>
      </c>
      <c r="D18" s="13">
        <f>D13</f>
        <v>0</v>
      </c>
      <c r="E18" s="13">
        <f>E13</f>
        <v>0</v>
      </c>
      <c r="F18" s="13">
        <f>F13</f>
        <v>0</v>
      </c>
      <c r="G18" s="13">
        <f>G13</f>
        <v>0</v>
      </c>
      <c r="H18" s="11">
        <f>SUM(C18:G18)</f>
        <v>0</v>
      </c>
    </row>
    <row r="19" spans="2:23" x14ac:dyDescent="0.2">
      <c r="B19" s="8" t="s">
        <v>35</v>
      </c>
      <c r="C19" s="9">
        <v>0</v>
      </c>
      <c r="D19" s="9">
        <v>0</v>
      </c>
      <c r="E19" s="9">
        <v>0</v>
      </c>
      <c r="F19" s="9">
        <v>0</v>
      </c>
      <c r="G19" s="10">
        <v>0</v>
      </c>
      <c r="H19" s="11">
        <f t="shared" ref="H19:H20" si="8">SUM(C19:G19)</f>
        <v>0</v>
      </c>
    </row>
    <row r="20" spans="2:23" x14ac:dyDescent="0.2">
      <c r="B20" s="8" t="s">
        <v>15</v>
      </c>
      <c r="C20" s="29" cm="1">
        <f t="array" ref="C20">SUMPRODUCT((TEXT('Ind-Ud'!$A$2:$A$69,"MMM")=Hjælpefelter!$C1)*('Ind-Ud'!$B$2:$B$69=Hjælpefelter!B2)*'Ind-Ud'!$C$2:$C$69)</f>
        <v>0</v>
      </c>
      <c r="D20" s="29" cm="1">
        <f t="array" ref="D20">SUMPRODUCT((TEXT('Ind-Ud'!$A$2:$A$69,"MMM")=Hjælpefelter!$C1)*('Ind-Ud'!$B$2:$B$69=Hjælpefelter!C2)*'Ind-Ud'!$C$2:$C$69)</f>
        <v>0</v>
      </c>
      <c r="E20" s="29" cm="1">
        <f t="array" ref="E20">SUMPRODUCT((TEXT('Ind-Ud'!$A$2:$A$69,"MMM")=Hjælpefelter!$C1)*('Ind-Ud'!$B$2:$B$69=Hjælpefelter!D2)*'Ind-Ud'!$C$2:$C$69)</f>
        <v>0</v>
      </c>
      <c r="F20" s="29" cm="1">
        <f t="array" ref="F20">SUMPRODUCT((TEXT('Ind-Ud'!$A$2:$A$69,"MMM")=Hjælpefelter!$C1)*('Ind-Ud'!$B$2:$B$69=Hjælpefelter!E2)*'Ind-Ud'!$C$2:$C$69)</f>
        <v>0</v>
      </c>
      <c r="G20" s="29" cm="1">
        <f t="array" ref="G20">SUMPRODUCT((TEXT('Ind-Ud'!$A$2:$A$69,"MMM")=Hjælpefelter!$C1)*('Ind-Ud'!$B$2:$B$69=Hjælpefelter!F2)*'Ind-Ud'!$C$2:$C$69)</f>
        <v>0</v>
      </c>
      <c r="H20" s="30">
        <f t="shared" si="8"/>
        <v>0</v>
      </c>
    </row>
    <row r="21" spans="2:23" x14ac:dyDescent="0.2">
      <c r="B21" s="14" t="s">
        <v>17</v>
      </c>
      <c r="C21" s="15">
        <f>C19-C18-C20</f>
        <v>0</v>
      </c>
      <c r="D21" s="15">
        <f t="shared" ref="D21:H21" si="9">D19-D18-D20</f>
        <v>0</v>
      </c>
      <c r="E21" s="15">
        <f t="shared" si="9"/>
        <v>0</v>
      </c>
      <c r="F21" s="15">
        <f t="shared" si="9"/>
        <v>0</v>
      </c>
      <c r="G21" s="15">
        <f t="shared" si="9"/>
        <v>0</v>
      </c>
      <c r="H21" s="14">
        <f t="shared" si="9"/>
        <v>0</v>
      </c>
    </row>
    <row r="22" spans="2:23" x14ac:dyDescent="0.2">
      <c r="J22" s="16"/>
      <c r="K22" s="16"/>
      <c r="L22" s="16"/>
      <c r="M22" s="16"/>
      <c r="N22" s="16"/>
      <c r="O22" s="16"/>
      <c r="P22" s="16"/>
      <c r="R22" s="13"/>
      <c r="S22" s="13"/>
      <c r="T22" s="13"/>
      <c r="U22" s="13"/>
      <c r="V22" s="13"/>
      <c r="W22" s="13"/>
    </row>
    <row r="23" spans="2:23" x14ac:dyDescent="0.2">
      <c r="B23" s="5" t="s">
        <v>20</v>
      </c>
      <c r="C23" s="6" t="str">
        <f>$C$4</f>
        <v>TivoliCasino</v>
      </c>
      <c r="D23" s="6" t="str">
        <f>$D$4</f>
        <v>Rød25</v>
      </c>
      <c r="E23" s="6" t="str">
        <f>$E$4</f>
        <v>Casinogo</v>
      </c>
      <c r="F23" s="6" t="str">
        <f>$F$4</f>
        <v>LeoVegas</v>
      </c>
      <c r="G23" s="6" t="str">
        <f>$G$4</f>
        <v>Royal</v>
      </c>
      <c r="H23" s="6" t="s">
        <v>32</v>
      </c>
    </row>
    <row r="24" spans="2:23" x14ac:dyDescent="0.2">
      <c r="B24" s="8" t="s">
        <v>34</v>
      </c>
      <c r="C24" s="13">
        <f>C19</f>
        <v>0</v>
      </c>
      <c r="D24" s="13">
        <f>D19</f>
        <v>0</v>
      </c>
      <c r="E24" s="13">
        <f>E19</f>
        <v>0</v>
      </c>
      <c r="F24" s="13">
        <f>F19</f>
        <v>0</v>
      </c>
      <c r="G24" s="21">
        <f>G19</f>
        <v>0</v>
      </c>
      <c r="H24" s="11">
        <f>SUM(C24:G24)</f>
        <v>0</v>
      </c>
    </row>
    <row r="25" spans="2:23" x14ac:dyDescent="0.2">
      <c r="B25" s="8" t="s">
        <v>35</v>
      </c>
      <c r="C25" s="9">
        <v>0</v>
      </c>
      <c r="D25" s="9">
        <v>0</v>
      </c>
      <c r="E25" s="9">
        <v>0</v>
      </c>
      <c r="F25" s="9">
        <v>0</v>
      </c>
      <c r="G25" s="10">
        <v>0</v>
      </c>
      <c r="H25" s="11">
        <f t="shared" ref="H25:H26" si="10">SUM(C25:G25)</f>
        <v>0</v>
      </c>
    </row>
    <row r="26" spans="2:23" x14ac:dyDescent="0.2">
      <c r="B26" s="8" t="s">
        <v>15</v>
      </c>
      <c r="C26" s="29" cm="1">
        <f t="array" ref="C26">SUMPRODUCT((TEXT('Ind-Ud'!$A$2:$A$69,"MMM")=Hjælpefelter!$D1)*('Ind-Ud'!$B$2:$B$69=Hjælpefelter!B2)*'Ind-Ud'!$C$2:$C$69)</f>
        <v>0</v>
      </c>
      <c r="D26" s="29" cm="1">
        <f t="array" ref="D26">SUMPRODUCT((TEXT('Ind-Ud'!$A$2:$A$69,"MMM")=Hjælpefelter!$D1)*('Ind-Ud'!$B$2:$B$69=Hjælpefelter!C2)*'Ind-Ud'!$C$2:$C$69)</f>
        <v>0</v>
      </c>
      <c r="E26" s="29" cm="1">
        <f t="array" ref="E26">SUMPRODUCT((TEXT('Ind-Ud'!$A$2:$A$69,"MMM")=Hjælpefelter!$D1)*('Ind-Ud'!$B$2:$B$69=Hjælpefelter!D2)*'Ind-Ud'!$C$2:$C$69)</f>
        <v>0</v>
      </c>
      <c r="F26" s="29" cm="1">
        <f t="array" ref="F26">SUMPRODUCT((TEXT('Ind-Ud'!$A$2:$A$69,"MMM")=Hjælpefelter!$D1)*('Ind-Ud'!$B$2:$B$69=Hjælpefelter!E2)*'Ind-Ud'!$C$2:$C$69)</f>
        <v>0</v>
      </c>
      <c r="G26" s="29" cm="1">
        <f t="array" ref="G26">SUMPRODUCT((TEXT('Ind-Ud'!$A$2:$A$69,"MMM")=Hjælpefelter!$D1)*('Ind-Ud'!$B$2:$B$69=Hjælpefelter!F2)*'Ind-Ud'!$C$2:$C$69)</f>
        <v>0</v>
      </c>
      <c r="H26" s="30">
        <f t="shared" si="10"/>
        <v>0</v>
      </c>
    </row>
    <row r="27" spans="2:23" x14ac:dyDescent="0.2">
      <c r="B27" s="14" t="s">
        <v>17</v>
      </c>
      <c r="C27" s="15">
        <f>C25-C24-C26</f>
        <v>0</v>
      </c>
      <c r="D27" s="15">
        <f t="shared" ref="D27" si="11">D25-D24-D26</f>
        <v>0</v>
      </c>
      <c r="E27" s="15">
        <f t="shared" ref="E27" si="12">E25-E24-E26</f>
        <v>0</v>
      </c>
      <c r="F27" s="15">
        <f t="shared" ref="F27" si="13">F25-F24-F26</f>
        <v>0</v>
      </c>
      <c r="G27" s="15">
        <f t="shared" ref="G27" si="14">G25-G24-G26</f>
        <v>0</v>
      </c>
      <c r="H27" s="14">
        <f t="shared" ref="H27" si="15">H25-H24-H26</f>
        <v>0</v>
      </c>
    </row>
    <row r="28" spans="2:23" x14ac:dyDescent="0.2">
      <c r="J28" s="16"/>
      <c r="K28" s="16"/>
      <c r="L28" s="16"/>
      <c r="M28" s="16"/>
      <c r="N28" s="16"/>
      <c r="O28" s="16"/>
      <c r="P28" s="16"/>
      <c r="R28" s="13"/>
      <c r="S28" s="13"/>
      <c r="T28" s="13"/>
      <c r="U28" s="13"/>
      <c r="V28" s="13"/>
      <c r="W28" s="13"/>
    </row>
    <row r="29" spans="2:23" x14ac:dyDescent="0.2">
      <c r="B29" s="23" t="s">
        <v>21</v>
      </c>
      <c r="C29" s="6" t="str">
        <f>$C$4</f>
        <v>TivoliCasino</v>
      </c>
      <c r="D29" s="6" t="str">
        <f>$D$4</f>
        <v>Rød25</v>
      </c>
      <c r="E29" s="6" t="str">
        <f>$E$4</f>
        <v>Casinogo</v>
      </c>
      <c r="F29" s="6" t="str">
        <f>$F$4</f>
        <v>LeoVegas</v>
      </c>
      <c r="G29" s="22" t="str">
        <f>$G$4</f>
        <v>Royal</v>
      </c>
      <c r="H29" s="6" t="s">
        <v>32</v>
      </c>
    </row>
    <row r="30" spans="2:23" x14ac:dyDescent="0.2">
      <c r="B30" s="8" t="s">
        <v>34</v>
      </c>
      <c r="C30" s="13">
        <f>C25</f>
        <v>0</v>
      </c>
      <c r="D30" s="13">
        <f>D25</f>
        <v>0</v>
      </c>
      <c r="E30" s="13">
        <f>E25</f>
        <v>0</v>
      </c>
      <c r="F30" s="13">
        <f>F25</f>
        <v>0</v>
      </c>
      <c r="G30" s="21">
        <f>G25</f>
        <v>0</v>
      </c>
      <c r="H30" s="11">
        <f>SUM(C30:G30)</f>
        <v>0</v>
      </c>
    </row>
    <row r="31" spans="2:23" x14ac:dyDescent="0.2">
      <c r="B31" s="8" t="s">
        <v>35</v>
      </c>
      <c r="C31" s="9">
        <v>0</v>
      </c>
      <c r="D31" s="9">
        <v>0</v>
      </c>
      <c r="E31" s="9">
        <v>0</v>
      </c>
      <c r="F31" s="9">
        <v>0</v>
      </c>
      <c r="G31" s="10">
        <v>0</v>
      </c>
      <c r="H31" s="11">
        <f t="shared" ref="H31:H32" si="16">SUM(C31:G31)</f>
        <v>0</v>
      </c>
    </row>
    <row r="32" spans="2:23" x14ac:dyDescent="0.2">
      <c r="B32" s="8" t="s">
        <v>15</v>
      </c>
      <c r="C32" s="29" cm="1">
        <f t="array" ref="C32">SUMPRODUCT((TEXT('Ind-Ud'!$A$2:$A$69,"MMM")=Hjælpefelter!$E1)*('Ind-Ud'!$B$2:$B$69=Hjælpefelter!B2)*'Ind-Ud'!$C$2:$C$69)</f>
        <v>0</v>
      </c>
      <c r="D32" s="29" cm="1">
        <f t="array" ref="D32">SUMPRODUCT((TEXT('Ind-Ud'!$A$2:$A$69,"MMM")=Hjælpefelter!$E1)*('Ind-Ud'!$B$2:$B$69=Hjælpefelter!C2)*'Ind-Ud'!$C$2:$C$69)</f>
        <v>0</v>
      </c>
      <c r="E32" s="29" cm="1">
        <f t="array" ref="E32">SUMPRODUCT((TEXT('Ind-Ud'!$A$2:$A$69,"MMM")=Hjælpefelter!$E1)*('Ind-Ud'!$B$2:$B$69=Hjælpefelter!D2)*'Ind-Ud'!$C$2:$C$69)</f>
        <v>0</v>
      </c>
      <c r="F32" s="29" cm="1">
        <f t="array" ref="F32">SUMPRODUCT((TEXT('Ind-Ud'!$A$2:$A$69,"MMM")=Hjælpefelter!$E1)*('Ind-Ud'!$B$2:$B$69=Hjælpefelter!E2)*'Ind-Ud'!$C$2:$C$69)</f>
        <v>0</v>
      </c>
      <c r="G32" s="29" cm="1">
        <f t="array" ref="G32">SUMPRODUCT((TEXT('Ind-Ud'!$A$2:$A$69,"MMM")=Hjælpefelter!$E1)*('Ind-Ud'!$B$2:$B$69=Hjælpefelter!F2)*'Ind-Ud'!$C$2:$C$69)</f>
        <v>0</v>
      </c>
      <c r="H32" s="30">
        <f t="shared" si="16"/>
        <v>0</v>
      </c>
    </row>
    <row r="33" spans="2:21" x14ac:dyDescent="0.2">
      <c r="B33" s="14" t="s">
        <v>17</v>
      </c>
      <c r="C33" s="15">
        <f>C31-C30-C32</f>
        <v>0</v>
      </c>
      <c r="D33" s="15">
        <f t="shared" ref="D33" si="17">D31-D30-D32</f>
        <v>0</v>
      </c>
      <c r="E33" s="15">
        <f t="shared" ref="E33" si="18">E31-E30-E32</f>
        <v>0</v>
      </c>
      <c r="F33" s="15">
        <f t="shared" ref="F33" si="19">F31-F30-F32</f>
        <v>0</v>
      </c>
      <c r="G33" s="15">
        <f t="shared" ref="G33" si="20">G31-G30-G32</f>
        <v>0</v>
      </c>
      <c r="H33" s="14">
        <f t="shared" ref="H33" si="21">H31-H30-H32</f>
        <v>0</v>
      </c>
    </row>
    <row r="34" spans="2:21" x14ac:dyDescent="0.2">
      <c r="B34" s="16"/>
      <c r="C34" s="16"/>
      <c r="D34" s="16"/>
      <c r="E34" s="16"/>
      <c r="F34" s="16"/>
      <c r="G34" s="16"/>
      <c r="H34" s="16"/>
      <c r="I34" s="13"/>
      <c r="J34" s="13"/>
      <c r="K34" s="13"/>
      <c r="L34" s="13"/>
      <c r="M34" s="13"/>
      <c r="N34" s="13"/>
      <c r="P34" s="13"/>
      <c r="Q34" s="13"/>
      <c r="R34" s="13"/>
      <c r="S34" s="13"/>
      <c r="T34" s="13"/>
      <c r="U34" s="13"/>
    </row>
    <row r="35" spans="2:21" x14ac:dyDescent="0.2">
      <c r="B35" s="23" t="s">
        <v>22</v>
      </c>
      <c r="C35" s="6" t="str">
        <f>$C$4</f>
        <v>TivoliCasino</v>
      </c>
      <c r="D35" s="6" t="str">
        <f>$D$4</f>
        <v>Rød25</v>
      </c>
      <c r="E35" s="6" t="str">
        <f>$E$4</f>
        <v>Casinogo</v>
      </c>
      <c r="F35" s="6" t="str">
        <f>$F$4</f>
        <v>LeoVegas</v>
      </c>
      <c r="G35" s="22" t="str">
        <f>$G$4</f>
        <v>Royal</v>
      </c>
      <c r="H35" s="6" t="s">
        <v>32</v>
      </c>
    </row>
    <row r="36" spans="2:21" x14ac:dyDescent="0.2">
      <c r="B36" s="8" t="s">
        <v>34</v>
      </c>
      <c r="C36" s="13">
        <f>C31</f>
        <v>0</v>
      </c>
      <c r="D36" s="13">
        <f>D31</f>
        <v>0</v>
      </c>
      <c r="E36" s="13">
        <f>E31</f>
        <v>0</v>
      </c>
      <c r="F36" s="13">
        <f>F31</f>
        <v>0</v>
      </c>
      <c r="G36" s="13">
        <f>G31</f>
        <v>0</v>
      </c>
      <c r="H36" s="11">
        <f>SUM(C36:G36)</f>
        <v>0</v>
      </c>
      <c r="I36" s="20"/>
      <c r="J36" s="20"/>
      <c r="K36" s="20"/>
      <c r="L36" s="20"/>
      <c r="N36" s="20"/>
      <c r="O36" s="20"/>
    </row>
    <row r="37" spans="2:21" x14ac:dyDescent="0.2">
      <c r="B37" s="8" t="s">
        <v>35</v>
      </c>
      <c r="C37" s="9">
        <v>0</v>
      </c>
      <c r="D37" s="9">
        <v>0</v>
      </c>
      <c r="E37" s="9">
        <v>0</v>
      </c>
      <c r="F37" s="9">
        <v>0</v>
      </c>
      <c r="G37" s="10">
        <v>0</v>
      </c>
      <c r="H37" s="11">
        <f t="shared" ref="H37:H38" si="22">SUM(C37:G37)</f>
        <v>0</v>
      </c>
    </row>
    <row r="38" spans="2:21" x14ac:dyDescent="0.2">
      <c r="B38" s="8" t="s">
        <v>15</v>
      </c>
      <c r="C38" s="29" cm="1">
        <f t="array" ref="C38">SUMPRODUCT((TEXT('Ind-Ud'!$A$2:$A$69,"MMM")=Hjælpefelter!$F1)*('Ind-Ud'!$B$2:$B$69=Hjælpefelter!B2)*'Ind-Ud'!$C$2:$C$69)</f>
        <v>0</v>
      </c>
      <c r="D38" s="29" cm="1">
        <f t="array" ref="D38">SUMPRODUCT((TEXT('Ind-Ud'!$A$2:$A$69,"MMM")=Hjælpefelter!$F1)*('Ind-Ud'!$B$2:$B$69=Hjælpefelter!C2)*'Ind-Ud'!$C$2:$C$69)</f>
        <v>0</v>
      </c>
      <c r="E38" s="29" cm="1">
        <f t="array" ref="E38">SUMPRODUCT((TEXT('Ind-Ud'!$A$2:$A$69,"MMM")=Hjælpefelter!$F1)*('Ind-Ud'!$B$2:$B$69=Hjælpefelter!D2)*'Ind-Ud'!$C$2:$C$69)</f>
        <v>0</v>
      </c>
      <c r="F38" s="29" cm="1">
        <f t="array" ref="F38">SUMPRODUCT((TEXT('Ind-Ud'!$A$2:$A$69,"MMM")=Hjælpefelter!$F1)*('Ind-Ud'!$B$2:$B$69=Hjælpefelter!E2)*'Ind-Ud'!$C$2:$C$69)</f>
        <v>0</v>
      </c>
      <c r="G38" s="29" cm="1">
        <f t="array" ref="G38">SUMPRODUCT((TEXT('Ind-Ud'!$A$2:$A$69,"MMM")=Hjælpefelter!$F1)*('Ind-Ud'!$B$2:$B$69=Hjælpefelter!F2)*'Ind-Ud'!$C$2:$C$69)</f>
        <v>0</v>
      </c>
      <c r="H38" s="30">
        <f t="shared" si="22"/>
        <v>0</v>
      </c>
    </row>
    <row r="39" spans="2:21" x14ac:dyDescent="0.2">
      <c r="B39" s="14" t="s">
        <v>17</v>
      </c>
      <c r="C39" s="15">
        <f>C37-C36-C38</f>
        <v>0</v>
      </c>
      <c r="D39" s="15">
        <f t="shared" ref="D39:H39" si="23">D37-D36-D38</f>
        <v>0</v>
      </c>
      <c r="E39" s="15">
        <f t="shared" si="23"/>
        <v>0</v>
      </c>
      <c r="F39" s="15">
        <f t="shared" si="23"/>
        <v>0</v>
      </c>
      <c r="G39" s="15">
        <f t="shared" si="23"/>
        <v>0</v>
      </c>
      <c r="H39" s="14">
        <f t="shared" si="23"/>
        <v>0</v>
      </c>
    </row>
    <row r="41" spans="2:21" x14ac:dyDescent="0.2">
      <c r="B41" s="5" t="s">
        <v>23</v>
      </c>
      <c r="C41" s="6" t="str">
        <f>$C$4</f>
        <v>TivoliCasino</v>
      </c>
      <c r="D41" s="6" t="str">
        <f>$D$4</f>
        <v>Rød25</v>
      </c>
      <c r="E41" s="6" t="str">
        <f>$E$4</f>
        <v>Casinogo</v>
      </c>
      <c r="F41" s="6" t="str">
        <f>$F$4</f>
        <v>LeoVegas</v>
      </c>
      <c r="G41" s="6" t="str">
        <f>$G$4</f>
        <v>Royal</v>
      </c>
      <c r="H41" s="6" t="s">
        <v>32</v>
      </c>
    </row>
    <row r="42" spans="2:21" x14ac:dyDescent="0.2">
      <c r="B42" s="8" t="s">
        <v>34</v>
      </c>
      <c r="C42" s="13">
        <f>C37</f>
        <v>0</v>
      </c>
      <c r="D42" s="13">
        <f>D37</f>
        <v>0</v>
      </c>
      <c r="E42" s="13">
        <f>E37</f>
        <v>0</v>
      </c>
      <c r="F42" s="13">
        <f>F37</f>
        <v>0</v>
      </c>
      <c r="G42" s="21">
        <f>G37</f>
        <v>0</v>
      </c>
      <c r="H42" s="11">
        <f>SUM(C42:G42)</f>
        <v>0</v>
      </c>
    </row>
    <row r="43" spans="2:21" x14ac:dyDescent="0.2">
      <c r="B43" s="8" t="s">
        <v>35</v>
      </c>
      <c r="C43" s="9">
        <v>0</v>
      </c>
      <c r="D43" s="9">
        <v>0</v>
      </c>
      <c r="E43" s="9">
        <v>0</v>
      </c>
      <c r="F43" s="9">
        <v>0</v>
      </c>
      <c r="G43" s="10">
        <v>0</v>
      </c>
      <c r="H43" s="11">
        <f t="shared" ref="H43:H44" si="24">SUM(C43:G43)</f>
        <v>0</v>
      </c>
    </row>
    <row r="44" spans="2:21" x14ac:dyDescent="0.2">
      <c r="B44" s="8" t="s">
        <v>15</v>
      </c>
      <c r="C44" s="29" cm="1">
        <f t="array" ref="C44">SUMPRODUCT((TEXT('Ind-Ud'!$A$2:$A$69,"MMM")=Hjælpefelter!$G1)*('Ind-Ud'!$B$2:$B$69=Hjælpefelter!B2)*'Ind-Ud'!$C$2:$C$69)</f>
        <v>0</v>
      </c>
      <c r="D44" s="29" cm="1">
        <f t="array" ref="D44">SUMPRODUCT((TEXT('Ind-Ud'!$A$2:$A$69,"MMM")=Hjælpefelter!$G1)*('Ind-Ud'!$B$2:$B$69=Hjælpefelter!C2)*'Ind-Ud'!$C$2:$C$69)</f>
        <v>0</v>
      </c>
      <c r="E44" s="29" cm="1">
        <f t="array" ref="E44">SUMPRODUCT((TEXT('Ind-Ud'!$A$2:$A$69,"MMM")=Hjælpefelter!$G1)*('Ind-Ud'!$B$2:$B$69=Hjælpefelter!D2)*'Ind-Ud'!$C$2:$C$69)</f>
        <v>0</v>
      </c>
      <c r="F44" s="29" cm="1">
        <f t="array" ref="F44">SUMPRODUCT((TEXT('Ind-Ud'!$A$2:$A$69,"MMM")=Hjælpefelter!$G1)*('Ind-Ud'!$B$2:$B$69=Hjælpefelter!E2)*'Ind-Ud'!$C$2:$C$69)</f>
        <v>0</v>
      </c>
      <c r="G44" s="29" cm="1">
        <f t="array" ref="G44">SUMPRODUCT((TEXT('Ind-Ud'!$A$2:$A$69,"MMM")=Hjælpefelter!$G1)*('Ind-Ud'!$B$2:$B$69=Hjælpefelter!F2)*'Ind-Ud'!$C$2:$C$69)</f>
        <v>0</v>
      </c>
      <c r="H44" s="30">
        <f t="shared" si="24"/>
        <v>0</v>
      </c>
    </row>
    <row r="45" spans="2:21" x14ac:dyDescent="0.2">
      <c r="B45" s="14" t="s">
        <v>17</v>
      </c>
      <c r="C45" s="15">
        <f>C43-C42-C44</f>
        <v>0</v>
      </c>
      <c r="D45" s="15">
        <f t="shared" ref="D45" si="25">D43-D42-D44</f>
        <v>0</v>
      </c>
      <c r="E45" s="15">
        <f t="shared" ref="E45" si="26">E43-E42-E44</f>
        <v>0</v>
      </c>
      <c r="F45" s="15">
        <f t="shared" ref="F45" si="27">F43-F42-F44</f>
        <v>0</v>
      </c>
      <c r="G45" s="15">
        <f t="shared" ref="G45" si="28">G43-G42-G44</f>
        <v>0</v>
      </c>
      <c r="H45" s="14">
        <f t="shared" ref="H45" si="29">H43-H42-H44</f>
        <v>0</v>
      </c>
    </row>
    <row r="47" spans="2:21" x14ac:dyDescent="0.2">
      <c r="B47" s="23" t="s">
        <v>24</v>
      </c>
      <c r="C47" s="6" t="str">
        <f>$C$4</f>
        <v>TivoliCasino</v>
      </c>
      <c r="D47" s="6" t="str">
        <f>$D$4</f>
        <v>Rød25</v>
      </c>
      <c r="E47" s="6" t="str">
        <f>$E$4</f>
        <v>Casinogo</v>
      </c>
      <c r="F47" s="6" t="str">
        <f>$F$4</f>
        <v>LeoVegas</v>
      </c>
      <c r="G47" s="22" t="str">
        <f>$G$4</f>
        <v>Royal</v>
      </c>
      <c r="H47" s="6" t="s">
        <v>32</v>
      </c>
    </row>
    <row r="48" spans="2:21" x14ac:dyDescent="0.2">
      <c r="B48" s="8" t="s">
        <v>34</v>
      </c>
      <c r="C48" s="13">
        <f>C43</f>
        <v>0</v>
      </c>
      <c r="D48" s="13">
        <f>D43</f>
        <v>0</v>
      </c>
      <c r="E48" s="13">
        <f>E43</f>
        <v>0</v>
      </c>
      <c r="F48" s="13">
        <f>F43</f>
        <v>0</v>
      </c>
      <c r="G48" s="21">
        <f>G43</f>
        <v>0</v>
      </c>
      <c r="H48" s="11">
        <f>SUM(C48:G48)</f>
        <v>0</v>
      </c>
    </row>
    <row r="49" spans="2:8" x14ac:dyDescent="0.2">
      <c r="B49" s="8" t="s">
        <v>35</v>
      </c>
      <c r="C49" s="9">
        <v>0</v>
      </c>
      <c r="D49" s="9">
        <v>0</v>
      </c>
      <c r="E49" s="9">
        <v>0</v>
      </c>
      <c r="F49" s="9">
        <v>0</v>
      </c>
      <c r="G49" s="10">
        <v>0</v>
      </c>
      <c r="H49" s="11">
        <f t="shared" ref="H49:H50" si="30">SUM(C49:G49)</f>
        <v>0</v>
      </c>
    </row>
    <row r="50" spans="2:8" x14ac:dyDescent="0.2">
      <c r="B50" s="8" t="s">
        <v>15</v>
      </c>
      <c r="C50" s="29" cm="1">
        <f t="array" ref="C50">SUMPRODUCT((TEXT('Ind-Ud'!$A$2:$A$69,"MMM")=Hjælpefelter!$H1)*('Ind-Ud'!$B$2:$B$69=Hjælpefelter!B2)*'Ind-Ud'!$C$2:$C$69)</f>
        <v>0</v>
      </c>
      <c r="D50" s="29" cm="1">
        <f t="array" ref="D50">SUMPRODUCT((TEXT('Ind-Ud'!$A$2:$A$69,"MMM")=Hjælpefelter!$H1)*('Ind-Ud'!$B$2:$B$69=Hjælpefelter!C2)*'Ind-Ud'!$C$2:$C$69)</f>
        <v>0</v>
      </c>
      <c r="E50" s="29" cm="1">
        <f t="array" ref="E50">SUMPRODUCT((TEXT('Ind-Ud'!$A$2:$A$69,"MMM")=Hjælpefelter!$H1)*('Ind-Ud'!$B$2:$B$69=Hjælpefelter!D2)*'Ind-Ud'!$C$2:$C$69)</f>
        <v>0</v>
      </c>
      <c r="F50" s="29" cm="1">
        <f t="array" ref="F50">SUMPRODUCT((TEXT('Ind-Ud'!$A$2:$A$69,"MMM")=Hjælpefelter!$H1)*('Ind-Ud'!$B$2:$B$69=Hjælpefelter!E2)*'Ind-Ud'!$C$2:$C$69)</f>
        <v>0</v>
      </c>
      <c r="G50" s="29" cm="1">
        <f t="array" ref="G50">SUMPRODUCT((TEXT('Ind-Ud'!$A$2:$A$69,"MMM")=Hjælpefelter!$H1)*('Ind-Ud'!$B$2:$B$69=Hjælpefelter!F2)*'Ind-Ud'!$C$2:$C$69)</f>
        <v>0</v>
      </c>
      <c r="H50" s="30">
        <f t="shared" si="30"/>
        <v>0</v>
      </c>
    </row>
    <row r="51" spans="2:8" x14ac:dyDescent="0.2">
      <c r="B51" s="14" t="s">
        <v>17</v>
      </c>
      <c r="C51" s="15">
        <f>C49-C48-C50</f>
        <v>0</v>
      </c>
      <c r="D51" s="15">
        <f t="shared" ref="D51" si="31">D49-D48-D50</f>
        <v>0</v>
      </c>
      <c r="E51" s="15">
        <f t="shared" ref="E51" si="32">E49-E48-E50</f>
        <v>0</v>
      </c>
      <c r="F51" s="15">
        <f t="shared" ref="F51" si="33">F49-F48-F50</f>
        <v>0</v>
      </c>
      <c r="G51" s="15">
        <f t="shared" ref="G51" si="34">G49-G48-G50</f>
        <v>0</v>
      </c>
      <c r="H51" s="14">
        <f t="shared" ref="H51" si="35">H49-H48-H50</f>
        <v>0</v>
      </c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23" t="s">
        <v>25</v>
      </c>
      <c r="C53" s="6" t="str">
        <f>$C$4</f>
        <v>TivoliCasino</v>
      </c>
      <c r="D53" s="6" t="str">
        <f>$D$4</f>
        <v>Rød25</v>
      </c>
      <c r="E53" s="6" t="str">
        <f>$E$4</f>
        <v>Casinogo</v>
      </c>
      <c r="F53" s="6" t="str">
        <f>$F$4</f>
        <v>LeoVegas</v>
      </c>
      <c r="G53" s="22" t="str">
        <f>$G$4</f>
        <v>Royal</v>
      </c>
      <c r="H53" s="6" t="s">
        <v>32</v>
      </c>
    </row>
    <row r="54" spans="2:8" x14ac:dyDescent="0.2">
      <c r="B54" s="8" t="s">
        <v>34</v>
      </c>
      <c r="C54" s="13">
        <f>C49</f>
        <v>0</v>
      </c>
      <c r="D54" s="13">
        <f>D49</f>
        <v>0</v>
      </c>
      <c r="E54" s="13">
        <f>E49</f>
        <v>0</v>
      </c>
      <c r="F54" s="13">
        <f>F49</f>
        <v>0</v>
      </c>
      <c r="G54" s="13">
        <f>G49</f>
        <v>0</v>
      </c>
      <c r="H54" s="11">
        <f>SUM(C54:G54)</f>
        <v>0</v>
      </c>
    </row>
    <row r="55" spans="2:8" x14ac:dyDescent="0.2">
      <c r="B55" s="8" t="s">
        <v>35</v>
      </c>
      <c r="C55" s="9">
        <v>0</v>
      </c>
      <c r="D55" s="9">
        <v>0</v>
      </c>
      <c r="E55" s="9">
        <v>0</v>
      </c>
      <c r="F55" s="9">
        <v>0</v>
      </c>
      <c r="G55" s="10">
        <v>0</v>
      </c>
      <c r="H55" s="11">
        <f t="shared" ref="H55:H56" si="36">SUM(C55:G55)</f>
        <v>0</v>
      </c>
    </row>
    <row r="56" spans="2:8" x14ac:dyDescent="0.2">
      <c r="B56" s="8" t="s">
        <v>15</v>
      </c>
      <c r="C56" s="29" cm="1">
        <f t="array" ref="C56">SUMPRODUCT((TEXT('Ind-Ud'!$A$2:$A$69,"MMM")=Hjælpefelter!$I1)*('Ind-Ud'!$B$2:$B$69=Hjælpefelter!B2)*'Ind-Ud'!$C$2:$C$69)</f>
        <v>0</v>
      </c>
      <c r="D56" s="29" cm="1">
        <f t="array" ref="D56">SUMPRODUCT((TEXT('Ind-Ud'!$A$2:$A$69,"MMM")=Hjælpefelter!$I1)*('Ind-Ud'!$B$2:$B$69=Hjælpefelter!C2)*'Ind-Ud'!$C$2:$C$69)</f>
        <v>0</v>
      </c>
      <c r="E56" s="29" cm="1">
        <f t="array" ref="E56">SUMPRODUCT((TEXT('Ind-Ud'!$A$2:$A$69,"MMM")=Hjælpefelter!$I1)*('Ind-Ud'!$B$2:$B$69=Hjælpefelter!D2)*'Ind-Ud'!$C$2:$C$69)</f>
        <v>0</v>
      </c>
      <c r="F56" s="29" cm="1">
        <f t="array" ref="F56">SUMPRODUCT((TEXT('Ind-Ud'!$A$2:$A$69,"MMM")=Hjælpefelter!$I1)*('Ind-Ud'!$B$2:$B$69=Hjælpefelter!E2)*'Ind-Ud'!$C$2:$C$69)</f>
        <v>0</v>
      </c>
      <c r="G56" s="29" cm="1">
        <f t="array" ref="G56">SUMPRODUCT((TEXT('Ind-Ud'!$A$2:$A$69,"MMM")=Hjælpefelter!$I1)*('Ind-Ud'!$B$2:$B$69=Hjælpefelter!F2)*'Ind-Ud'!$C$2:$C$69)</f>
        <v>0</v>
      </c>
      <c r="H56" s="30">
        <f t="shared" si="36"/>
        <v>0</v>
      </c>
    </row>
    <row r="57" spans="2:8" x14ac:dyDescent="0.2">
      <c r="B57" s="14" t="s">
        <v>17</v>
      </c>
      <c r="C57" s="15">
        <f>C55-C54-C56</f>
        <v>0</v>
      </c>
      <c r="D57" s="15">
        <f t="shared" ref="D57:H57" si="37">D55-D54-D56</f>
        <v>0</v>
      </c>
      <c r="E57" s="15">
        <f t="shared" si="37"/>
        <v>0</v>
      </c>
      <c r="F57" s="15">
        <f t="shared" si="37"/>
        <v>0</v>
      </c>
      <c r="G57" s="15">
        <f t="shared" si="37"/>
        <v>0</v>
      </c>
      <c r="H57" s="14">
        <f t="shared" si="37"/>
        <v>0</v>
      </c>
    </row>
    <row r="59" spans="2:8" x14ac:dyDescent="0.2">
      <c r="B59" s="5" t="s">
        <v>26</v>
      </c>
      <c r="C59" s="6" t="str">
        <f>$C$4</f>
        <v>TivoliCasino</v>
      </c>
      <c r="D59" s="6" t="str">
        <f>$D$4</f>
        <v>Rød25</v>
      </c>
      <c r="E59" s="6" t="str">
        <f>$E$4</f>
        <v>Casinogo</v>
      </c>
      <c r="F59" s="6" t="str">
        <f>$F$4</f>
        <v>LeoVegas</v>
      </c>
      <c r="G59" s="6" t="str">
        <f>$G$4</f>
        <v>Royal</v>
      </c>
      <c r="H59" s="6" t="s">
        <v>32</v>
      </c>
    </row>
    <row r="60" spans="2:8" x14ac:dyDescent="0.2">
      <c r="B60" s="8" t="s">
        <v>34</v>
      </c>
      <c r="C60" s="13">
        <f>C55</f>
        <v>0</v>
      </c>
      <c r="D60" s="13">
        <f>D55</f>
        <v>0</v>
      </c>
      <c r="E60" s="13">
        <f>E55</f>
        <v>0</v>
      </c>
      <c r="F60" s="13">
        <f>F55</f>
        <v>0</v>
      </c>
      <c r="G60" s="21">
        <f>G55</f>
        <v>0</v>
      </c>
      <c r="H60" s="11">
        <f>SUM(C60:G60)</f>
        <v>0</v>
      </c>
    </row>
    <row r="61" spans="2:8" x14ac:dyDescent="0.2">
      <c r="B61" s="8" t="s">
        <v>35</v>
      </c>
      <c r="C61" s="9">
        <v>0</v>
      </c>
      <c r="D61" s="9">
        <v>0</v>
      </c>
      <c r="E61" s="9">
        <v>0</v>
      </c>
      <c r="F61" s="9">
        <v>0</v>
      </c>
      <c r="G61" s="10">
        <v>0</v>
      </c>
      <c r="H61" s="11">
        <f t="shared" ref="H61:H62" si="38">SUM(C61:G61)</f>
        <v>0</v>
      </c>
    </row>
    <row r="62" spans="2:8" x14ac:dyDescent="0.2">
      <c r="B62" s="8" t="s">
        <v>15</v>
      </c>
      <c r="C62" s="29" cm="1">
        <f t="array" ref="C62">SUMPRODUCT((TEXT('Ind-Ud'!$A$2:$A$69,"MMM")=Hjælpefelter!$J1)*('Ind-Ud'!$B$2:$B$69=Hjælpefelter!B2)*'Ind-Ud'!$C$2:$C$69)</f>
        <v>0</v>
      </c>
      <c r="D62" s="29" cm="1">
        <f t="array" ref="D62">SUMPRODUCT((TEXT('Ind-Ud'!$A$2:$A$69,"MMM")=Hjælpefelter!$J1)*('Ind-Ud'!$B$2:$B$69=Hjælpefelter!C2)*'Ind-Ud'!$C$2:$C$69)</f>
        <v>0</v>
      </c>
      <c r="E62" s="29" cm="1">
        <f t="array" ref="E62">SUMPRODUCT((TEXT('Ind-Ud'!$A$2:$A$69,"MMM")=Hjælpefelter!$J1)*('Ind-Ud'!$B$2:$B$69=Hjælpefelter!D2)*'Ind-Ud'!$C$2:$C$69)</f>
        <v>0</v>
      </c>
      <c r="F62" s="29" cm="1">
        <f t="array" ref="F62">SUMPRODUCT((TEXT('Ind-Ud'!$A$2:$A$69,"MMM")=Hjælpefelter!$J1)*('Ind-Ud'!$B$2:$B$69=Hjælpefelter!E2)*'Ind-Ud'!$C$2:$C$69)</f>
        <v>0</v>
      </c>
      <c r="G62" s="29" cm="1">
        <f t="array" ref="G62">SUMPRODUCT((TEXT('Ind-Ud'!$A$2:$A$69,"MMM")=Hjælpefelter!$J1)*('Ind-Ud'!$B$2:$B$69=Hjælpefelter!F2)*'Ind-Ud'!$C$2:$C$69)</f>
        <v>0</v>
      </c>
      <c r="H62" s="30">
        <f t="shared" si="38"/>
        <v>0</v>
      </c>
    </row>
    <row r="63" spans="2:8" x14ac:dyDescent="0.2">
      <c r="B63" s="14" t="s">
        <v>17</v>
      </c>
      <c r="C63" s="15">
        <f>C61-C60-C62</f>
        <v>0</v>
      </c>
      <c r="D63" s="15">
        <f t="shared" ref="D63" si="39">D61-D60-D62</f>
        <v>0</v>
      </c>
      <c r="E63" s="15">
        <f t="shared" ref="E63" si="40">E61-E60-E62</f>
        <v>0</v>
      </c>
      <c r="F63" s="15">
        <f t="shared" ref="F63" si="41">F61-F60-F62</f>
        <v>0</v>
      </c>
      <c r="G63" s="15">
        <f t="shared" ref="G63" si="42">G61-G60-G62</f>
        <v>0</v>
      </c>
      <c r="H63" s="14">
        <f t="shared" ref="H63" si="43">H61-H60-H62</f>
        <v>0</v>
      </c>
    </row>
    <row r="65" spans="2:8" x14ac:dyDescent="0.2">
      <c r="B65" s="23" t="s">
        <v>28</v>
      </c>
      <c r="C65" s="6" t="str">
        <f>$C$4</f>
        <v>TivoliCasino</v>
      </c>
      <c r="D65" s="6" t="str">
        <f>$D$4</f>
        <v>Rød25</v>
      </c>
      <c r="E65" s="6" t="str">
        <f>$E$4</f>
        <v>Casinogo</v>
      </c>
      <c r="F65" s="6" t="str">
        <f>$F$4</f>
        <v>LeoVegas</v>
      </c>
      <c r="G65" s="22" t="str">
        <f>$G$4</f>
        <v>Royal</v>
      </c>
      <c r="H65" s="6" t="s">
        <v>32</v>
      </c>
    </row>
    <row r="66" spans="2:8" x14ac:dyDescent="0.2">
      <c r="B66" s="8" t="s">
        <v>34</v>
      </c>
      <c r="C66" s="13">
        <f>C61</f>
        <v>0</v>
      </c>
      <c r="D66" s="13">
        <f>D61</f>
        <v>0</v>
      </c>
      <c r="E66" s="13">
        <f>E61</f>
        <v>0</v>
      </c>
      <c r="F66" s="13">
        <f>F61</f>
        <v>0</v>
      </c>
      <c r="G66" s="21">
        <f>G61</f>
        <v>0</v>
      </c>
      <c r="H66" s="11">
        <f>SUM(C66:G66)</f>
        <v>0</v>
      </c>
    </row>
    <row r="67" spans="2:8" x14ac:dyDescent="0.2">
      <c r="B67" s="8" t="s">
        <v>35</v>
      </c>
      <c r="C67" s="9">
        <v>0</v>
      </c>
      <c r="D67" s="9">
        <v>0</v>
      </c>
      <c r="E67" s="9">
        <v>0</v>
      </c>
      <c r="F67" s="9">
        <v>0</v>
      </c>
      <c r="G67" s="10">
        <v>0</v>
      </c>
      <c r="H67" s="11">
        <f t="shared" ref="H67:H68" si="44">SUM(C67:G67)</f>
        <v>0</v>
      </c>
    </row>
    <row r="68" spans="2:8" x14ac:dyDescent="0.2">
      <c r="B68" s="8" t="s">
        <v>15</v>
      </c>
      <c r="C68" s="29" cm="1">
        <f t="array" ref="C68">SUMPRODUCT((TEXT('Ind-Ud'!$A$2:$A$69,"MMM")=Hjælpefelter!$K1)*('Ind-Ud'!$B$2:$B$69=Hjælpefelter!B2)*'Ind-Ud'!$C$2:$C$69)</f>
        <v>0</v>
      </c>
      <c r="D68" s="29" cm="1">
        <f t="array" ref="D68">SUMPRODUCT((TEXT('Ind-Ud'!$A$2:$A$69,"MMM")=Hjælpefelter!$K1)*('Ind-Ud'!$B$2:$B$69=Hjælpefelter!C2)*'Ind-Ud'!$C$2:$C$69)</f>
        <v>0</v>
      </c>
      <c r="E68" s="29" cm="1">
        <f t="array" ref="E68">SUMPRODUCT((TEXT('Ind-Ud'!$A$2:$A$69,"MMM")=Hjælpefelter!$K1)*('Ind-Ud'!$B$2:$B$69=Hjælpefelter!D2)*'Ind-Ud'!$C$2:$C$69)</f>
        <v>0</v>
      </c>
      <c r="F68" s="29" cm="1">
        <f t="array" ref="F68">SUMPRODUCT((TEXT('Ind-Ud'!$A$2:$A$69,"MMM")=Hjælpefelter!$K1)*('Ind-Ud'!$B$2:$B$69=Hjælpefelter!E2)*'Ind-Ud'!$C$2:$C$69)</f>
        <v>0</v>
      </c>
      <c r="G68" s="29" cm="1">
        <f t="array" ref="G68">SUMPRODUCT((TEXT('Ind-Ud'!$A$2:$A$69,"MMM")=Hjælpefelter!$K1)*('Ind-Ud'!$B$2:$B$69=Hjælpefelter!F2)*'Ind-Ud'!$C$2:$C$69)</f>
        <v>0</v>
      </c>
      <c r="H68" s="30">
        <f t="shared" si="44"/>
        <v>0</v>
      </c>
    </row>
    <row r="69" spans="2:8" x14ac:dyDescent="0.2">
      <c r="B69" s="14" t="s">
        <v>17</v>
      </c>
      <c r="C69" s="15">
        <f>C67-C66-C68</f>
        <v>0</v>
      </c>
      <c r="D69" s="15">
        <f t="shared" ref="D69" si="45">D67-D66-D68</f>
        <v>0</v>
      </c>
      <c r="E69" s="15">
        <f t="shared" ref="E69" si="46">E67-E66-E68</f>
        <v>0</v>
      </c>
      <c r="F69" s="15">
        <f t="shared" ref="F69" si="47">F67-F66-F68</f>
        <v>0</v>
      </c>
      <c r="G69" s="15">
        <f t="shared" ref="G69" si="48">G67-G66-G68</f>
        <v>0</v>
      </c>
      <c r="H69" s="14">
        <f t="shared" ref="H69" si="49">H67-H66-H68</f>
        <v>0</v>
      </c>
    </row>
    <row r="71" spans="2:8" x14ac:dyDescent="0.2">
      <c r="B71" s="23" t="s">
        <v>29</v>
      </c>
      <c r="C71" s="6" t="str">
        <f>$C$4</f>
        <v>TivoliCasino</v>
      </c>
      <c r="D71" s="6" t="str">
        <f>$D$4</f>
        <v>Rød25</v>
      </c>
      <c r="E71" s="6" t="str">
        <f>$E$4</f>
        <v>Casinogo</v>
      </c>
      <c r="F71" s="6" t="str">
        <f>$F$4</f>
        <v>LeoVegas</v>
      </c>
      <c r="G71" s="22" t="str">
        <f>$G$4</f>
        <v>Royal</v>
      </c>
      <c r="H71" s="6" t="s">
        <v>32</v>
      </c>
    </row>
    <row r="72" spans="2:8" x14ac:dyDescent="0.2">
      <c r="B72" s="8" t="s">
        <v>34</v>
      </c>
      <c r="C72" s="13">
        <f>C67</f>
        <v>0</v>
      </c>
      <c r="D72" s="13">
        <f>D67</f>
        <v>0</v>
      </c>
      <c r="E72" s="13">
        <f>E67</f>
        <v>0</v>
      </c>
      <c r="F72" s="13">
        <f>F67</f>
        <v>0</v>
      </c>
      <c r="G72" s="13">
        <f>G67</f>
        <v>0</v>
      </c>
      <c r="H72" s="11">
        <f>SUM(C72:G72)</f>
        <v>0</v>
      </c>
    </row>
    <row r="73" spans="2:8" x14ac:dyDescent="0.2">
      <c r="B73" s="8" t="s">
        <v>35</v>
      </c>
      <c r="C73" s="9">
        <v>0</v>
      </c>
      <c r="D73" s="9">
        <v>0</v>
      </c>
      <c r="E73" s="9">
        <v>0</v>
      </c>
      <c r="F73" s="9">
        <v>0</v>
      </c>
      <c r="G73" s="10">
        <v>0</v>
      </c>
      <c r="H73" s="11">
        <f t="shared" ref="H73:H74" si="50">SUM(C73:G73)</f>
        <v>0</v>
      </c>
    </row>
    <row r="74" spans="2:8" x14ac:dyDescent="0.2">
      <c r="B74" s="8" t="s">
        <v>15</v>
      </c>
      <c r="C74" s="29" cm="1">
        <f t="array" ref="C74">SUMPRODUCT((TEXT('Ind-Ud'!$A$2:$A$69,"MMM")=Hjælpefelter!$L1)*('Ind-Ud'!$B$2:$B$69=Hjælpefelter!B2)*'Ind-Ud'!$C$2:$C$69)</f>
        <v>0</v>
      </c>
      <c r="D74" s="29" cm="1">
        <f t="array" ref="D74">SUMPRODUCT((TEXT('Ind-Ud'!$A$2:$A$69,"MMM")=Hjælpefelter!$L1)*('Ind-Ud'!$B$2:$B$69=Hjælpefelter!C2)*'Ind-Ud'!$C$2:$C$69)</f>
        <v>0</v>
      </c>
      <c r="E74" s="29" cm="1">
        <f t="array" ref="E74">SUMPRODUCT((TEXT('Ind-Ud'!$A$2:$A$69,"MMM")=Hjælpefelter!$L1)*('Ind-Ud'!$B$2:$B$69=Hjælpefelter!D2)*'Ind-Ud'!$C$2:$C$69)</f>
        <v>0</v>
      </c>
      <c r="F74" s="29" cm="1">
        <f t="array" ref="F74">SUMPRODUCT((TEXT('Ind-Ud'!$A$2:$A$69,"MMM")=Hjælpefelter!$L1)*('Ind-Ud'!$B$2:$B$69=Hjælpefelter!E2)*'Ind-Ud'!$C$2:$C$69)</f>
        <v>0</v>
      </c>
      <c r="G74" s="29" cm="1">
        <f t="array" ref="G74">SUMPRODUCT((TEXT('Ind-Ud'!$A$2:$A$69,"MMM")=Hjælpefelter!$L1)*('Ind-Ud'!$B$2:$B$69=Hjælpefelter!F2)*'Ind-Ud'!$C$2:$C$69)</f>
        <v>0</v>
      </c>
      <c r="H74" s="30">
        <f t="shared" si="50"/>
        <v>0</v>
      </c>
    </row>
    <row r="75" spans="2:8" x14ac:dyDescent="0.2">
      <c r="B75" s="14" t="s">
        <v>17</v>
      </c>
      <c r="C75" s="15">
        <f>C73-C72-C74</f>
        <v>0</v>
      </c>
      <c r="D75" s="15">
        <f t="shared" ref="D75:H75" si="51">D73-D72-D74</f>
        <v>0</v>
      </c>
      <c r="E75" s="15">
        <f t="shared" si="51"/>
        <v>0</v>
      </c>
      <c r="F75" s="15">
        <f t="shared" si="51"/>
        <v>0</v>
      </c>
      <c r="G75" s="15">
        <f t="shared" si="51"/>
        <v>0</v>
      </c>
      <c r="H75" s="14">
        <f t="shared" si="51"/>
        <v>0</v>
      </c>
    </row>
    <row r="77" spans="2:8" x14ac:dyDescent="0.2">
      <c r="B77" s="5" t="s">
        <v>27</v>
      </c>
      <c r="C77" s="6" t="str">
        <f>$C$4</f>
        <v>TivoliCasino</v>
      </c>
      <c r="D77" s="6" t="str">
        <f>$D$4</f>
        <v>Rød25</v>
      </c>
      <c r="E77" s="6" t="str">
        <f>$E$4</f>
        <v>Casinogo</v>
      </c>
      <c r="F77" s="6" t="str">
        <f>$F$4</f>
        <v>LeoVegas</v>
      </c>
      <c r="G77" s="6" t="str">
        <f>$G$4</f>
        <v>Royal</v>
      </c>
      <c r="H77" s="6" t="s">
        <v>32</v>
      </c>
    </row>
    <row r="78" spans="2:8" x14ac:dyDescent="0.2">
      <c r="B78" s="8" t="s">
        <v>34</v>
      </c>
      <c r="C78" s="13">
        <f>C73</f>
        <v>0</v>
      </c>
      <c r="D78" s="13">
        <f>D73</f>
        <v>0</v>
      </c>
      <c r="E78" s="13">
        <f>E73</f>
        <v>0</v>
      </c>
      <c r="F78" s="13">
        <f>F73</f>
        <v>0</v>
      </c>
      <c r="G78" s="21">
        <f>G73</f>
        <v>0</v>
      </c>
      <c r="H78" s="11">
        <f>SUM(C78:G78)</f>
        <v>0</v>
      </c>
    </row>
    <row r="79" spans="2:8" x14ac:dyDescent="0.2">
      <c r="B79" s="8" t="s">
        <v>35</v>
      </c>
      <c r="C79" s="9">
        <v>0</v>
      </c>
      <c r="D79" s="9">
        <v>0</v>
      </c>
      <c r="E79" s="9">
        <v>0</v>
      </c>
      <c r="F79" s="9">
        <v>0</v>
      </c>
      <c r="G79" s="10">
        <v>0</v>
      </c>
      <c r="H79" s="11">
        <f t="shared" ref="H79:H80" si="52">SUM(C79:G79)</f>
        <v>0</v>
      </c>
    </row>
    <row r="80" spans="2:8" x14ac:dyDescent="0.2">
      <c r="B80" s="8" t="s">
        <v>15</v>
      </c>
      <c r="C80" s="29" cm="1">
        <f t="array" ref="C80">SUMPRODUCT((TEXT('Ind-Ud'!$A$2:$A$69,"MMM")=Hjælpefelter!$M1)*('Ind-Ud'!$B$2:$B$69=Hjælpefelter!B2)*'Ind-Ud'!$C$2:$C$69)</f>
        <v>0</v>
      </c>
      <c r="D80" s="29" cm="1">
        <f t="array" ref="D80">SUMPRODUCT((TEXT('Ind-Ud'!$A$2:$A$69,"MMM")=Hjælpefelter!$M1)*('Ind-Ud'!$B$2:$B$69=Hjælpefelter!C2)*'Ind-Ud'!$C$2:$C$69)</f>
        <v>0</v>
      </c>
      <c r="E80" s="29" cm="1">
        <f t="array" ref="E80">SUMPRODUCT((TEXT('Ind-Ud'!$A$2:$A$69,"MMM")=Hjælpefelter!$M1)*('Ind-Ud'!$B$2:$B$69=Hjælpefelter!D2)*'Ind-Ud'!$C$2:$C$69)</f>
        <v>0</v>
      </c>
      <c r="F80" s="29" cm="1">
        <f t="array" ref="F80">SUMPRODUCT((TEXT('Ind-Ud'!$A$2:$A$69,"MMM")=Hjælpefelter!$M1)*('Ind-Ud'!$B$2:$B$69=Hjælpefelter!E2)*'Ind-Ud'!$C$2:$C$69)</f>
        <v>0</v>
      </c>
      <c r="G80" s="29" cm="1">
        <f t="array" ref="G80">SUMPRODUCT((TEXT('Ind-Ud'!$A$2:$A$69,"MMM")=Hjælpefelter!$M1)*('Ind-Ud'!$B$2:$B$69=Hjælpefelter!F2)*'Ind-Ud'!$C$2:$C$69)</f>
        <v>0</v>
      </c>
      <c r="H80" s="30">
        <f t="shared" si="52"/>
        <v>0</v>
      </c>
    </row>
    <row r="81" spans="2:8" x14ac:dyDescent="0.2">
      <c r="B81" s="14" t="s">
        <v>17</v>
      </c>
      <c r="C81" s="15">
        <f>C79-C78-C80</f>
        <v>0</v>
      </c>
      <c r="D81" s="15">
        <f t="shared" ref="D81" si="53">D79-D78-D80</f>
        <v>0</v>
      </c>
      <c r="E81" s="15">
        <f t="shared" ref="E81" si="54">E79-E78-E80</f>
        <v>0</v>
      </c>
      <c r="F81" s="15">
        <f t="shared" ref="F81" si="55">F79-F78-F80</f>
        <v>0</v>
      </c>
      <c r="G81" s="15">
        <f t="shared" ref="G81" si="56">G79-G78-G80</f>
        <v>0</v>
      </c>
      <c r="H81" s="14">
        <f t="shared" ref="H81" si="57">H79-H78-H80</f>
        <v>0</v>
      </c>
    </row>
  </sheetData>
  <sheetProtection sheet="1" objects="1" scenarios="1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188C5-FBA2-D34B-864E-D3AFAB5F920C}">
  <dimension ref="A1:C45"/>
  <sheetViews>
    <sheetView workbookViewId="0">
      <selection activeCell="B2" sqref="B2"/>
    </sheetView>
  </sheetViews>
  <sheetFormatPr baseColWidth="10" defaultRowHeight="16" x14ac:dyDescent="0.2"/>
  <sheetData>
    <row r="1" spans="1:3" x14ac:dyDescent="0.2">
      <c r="A1" s="2" t="s">
        <v>14</v>
      </c>
      <c r="B1" s="2" t="s">
        <v>36</v>
      </c>
      <c r="C1" s="2" t="s">
        <v>15</v>
      </c>
    </row>
    <row r="2" spans="1:3" x14ac:dyDescent="0.2">
      <c r="A2" s="1"/>
    </row>
    <row r="3" spans="1:3" x14ac:dyDescent="0.2">
      <c r="A3" s="1"/>
    </row>
    <row r="4" spans="1:3" x14ac:dyDescent="0.2">
      <c r="A4" s="1"/>
    </row>
    <row r="5" spans="1:3" x14ac:dyDescent="0.2">
      <c r="A5" s="1"/>
    </row>
    <row r="6" spans="1:3" x14ac:dyDescent="0.2">
      <c r="A6" s="1"/>
    </row>
    <row r="7" spans="1:3" x14ac:dyDescent="0.2">
      <c r="A7" s="1"/>
    </row>
    <row r="8" spans="1:3" x14ac:dyDescent="0.2">
      <c r="A8" s="1"/>
    </row>
    <row r="9" spans="1:3" x14ac:dyDescent="0.2">
      <c r="A9" s="1"/>
    </row>
    <row r="10" spans="1:3" x14ac:dyDescent="0.2">
      <c r="A10" s="1"/>
    </row>
    <row r="11" spans="1:3" x14ac:dyDescent="0.2">
      <c r="A11" s="1"/>
    </row>
    <row r="12" spans="1:3" x14ac:dyDescent="0.2">
      <c r="A12" s="1"/>
    </row>
    <row r="13" spans="1:3" x14ac:dyDescent="0.2">
      <c r="A13" s="1"/>
    </row>
    <row r="14" spans="1:3" x14ac:dyDescent="0.2">
      <c r="A14" s="1"/>
    </row>
    <row r="15" spans="1:3" x14ac:dyDescent="0.2">
      <c r="A15" s="1"/>
    </row>
    <row r="16" spans="1:3" x14ac:dyDescent="0.2">
      <c r="A16" s="1"/>
    </row>
    <row r="17" spans="1:1" x14ac:dyDescent="0.2">
      <c r="A17" s="1"/>
    </row>
    <row r="18" spans="1:1" x14ac:dyDescent="0.2">
      <c r="A18" s="1"/>
    </row>
    <row r="19" spans="1:1" x14ac:dyDescent="0.2">
      <c r="A19" s="1"/>
    </row>
    <row r="20" spans="1:1" x14ac:dyDescent="0.2">
      <c r="A20" s="1"/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Spillested findes ikke!" error="Vælg et spille sted defineret på Hjælpefelter fanen._x000a__x000a_Hvis ikke spillestedet findes, så skal det tilføjes på Hjælpefelter fanen" xr:uid="{31E13CC4-9CFF-974F-B307-9ACDEA3645BA}">
          <x14:formula1>
            <xm:f>Hjælpefelter!$A$2:$M$2</xm:f>
          </x14:formula1>
          <xm:sqref>B1:B1048576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5B7B4-4AA8-F745-82C5-887DE0B359D7}">
  <dimension ref="A1:M2"/>
  <sheetViews>
    <sheetView workbookViewId="0">
      <selection activeCell="D3" sqref="D3"/>
    </sheetView>
  </sheetViews>
  <sheetFormatPr baseColWidth="10" defaultRowHeight="16" x14ac:dyDescent="0.2"/>
  <sheetData>
    <row r="1" spans="1:13" x14ac:dyDescent="0.2">
      <c r="A1" s="2" t="s">
        <v>31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2" spans="1:13" x14ac:dyDescent="0.2">
      <c r="A2" s="2" t="s">
        <v>37</v>
      </c>
      <c r="B2" s="3" t="s">
        <v>30</v>
      </c>
      <c r="C2" s="4" t="s">
        <v>0</v>
      </c>
      <c r="D2" s="4" t="s">
        <v>38</v>
      </c>
      <c r="E2" s="4" t="s">
        <v>1</v>
      </c>
      <c r="F2" s="4" t="s">
        <v>33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Oversigt</vt:lpstr>
      <vt:lpstr>Ind-Ud</vt:lpstr>
      <vt:lpstr>Hjælpefelter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Christian Olloz</cp:lastModifiedBy>
  <dcterms:created xsi:type="dcterms:W3CDTF">2021-05-24T07:41:06Z</dcterms:created>
  <dcterms:modified xsi:type="dcterms:W3CDTF">2021-05-28T12:40:41Z</dcterms:modified>
</cp:coreProperties>
</file>